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arku\Downloads\"/>
    </mc:Choice>
  </mc:AlternateContent>
  <xr:revisionPtr revIDLastSave="0" documentId="13_ncr:1_{4BC41D22-136A-43BF-AD8A-E0479FE7B5C3}" xr6:coauthVersionLast="47" xr6:coauthVersionMax="47" xr10:uidLastSave="{00000000-0000-0000-0000-000000000000}"/>
  <bookViews>
    <workbookView xWindow="-120" yWindow="-120" windowWidth="38640" windowHeight="21840" xr2:uid="{96041D63-19F5-4375-9DF4-DDFF2CD5AFE0}"/>
  </bookViews>
  <sheets>
    <sheet name="BerBezug" sheetId="2" r:id="rId1"/>
  </sheets>
  <definedNames>
    <definedName name="_xlnm.Print_Area" localSheetId="0">BerBezug!#REF!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4" i="2" l="1"/>
  <c r="F20" i="2"/>
  <c r="F24" i="2" s="1"/>
  <c r="E20" i="2"/>
  <c r="F19" i="2"/>
  <c r="E19" i="2"/>
  <c r="D18" i="2"/>
  <c r="E17" i="2"/>
  <c r="D17" i="2"/>
  <c r="F16" i="2"/>
  <c r="F26" i="2" s="1"/>
  <c r="F28" i="2" s="1"/>
  <c r="E16" i="2"/>
  <c r="E24" i="2" s="1"/>
  <c r="D16" i="2"/>
  <c r="D26" i="2" s="1"/>
  <c r="E6" i="2"/>
  <c r="F18" i="2" s="1"/>
  <c r="F27" i="2" l="1"/>
  <c r="F29" i="2" s="1"/>
  <c r="D28" i="2"/>
  <c r="F17" i="2"/>
  <c r="E26" i="2"/>
  <c r="E28" i="2" s="1"/>
  <c r="E18" i="2"/>
  <c r="E27" i="2" l="1"/>
  <c r="E29" i="2" s="1"/>
</calcChain>
</file>

<file path=xl/sharedStrings.xml><?xml version="1.0" encoding="utf-8"?>
<sst xmlns="http://schemas.openxmlformats.org/spreadsheetml/2006/main" count="29" uniqueCount="29">
  <si>
    <t xml:space="preserve">bitte geben Sie Ihre Daten ein </t>
  </si>
  <si>
    <t>Prozente</t>
  </si>
  <si>
    <t>Ersparnisrechner:</t>
  </si>
  <si>
    <t>Jährlicher gesamt Verbrauch</t>
  </si>
  <si>
    <t>Bezug vom Energieversorger</t>
  </si>
  <si>
    <t>Bezug von EEG</t>
  </si>
  <si>
    <t>Tarif vom Energieversorger</t>
  </si>
  <si>
    <t>Tarif von EEG</t>
  </si>
  <si>
    <t>Stand 202603</t>
  </si>
  <si>
    <t>Stromkosten ohne EEG</t>
  </si>
  <si>
    <t>Stromkosten mit EEG</t>
  </si>
  <si>
    <t>Stromkosten mit BEG</t>
  </si>
  <si>
    <t>Tarif Lieferant</t>
  </si>
  <si>
    <t>Lieferung durch regionale EEG</t>
  </si>
  <si>
    <t>Lieferung durch BEG</t>
  </si>
  <si>
    <t xml:space="preserve">Strombezug von Lieferanten; </t>
  </si>
  <si>
    <t>Arbeitspreis Energie *</t>
  </si>
  <si>
    <t>Jahresbedarf KW</t>
  </si>
  <si>
    <t>Netznutzung Arbeitspreis</t>
  </si>
  <si>
    <t>Netzverlustentgelt</t>
  </si>
  <si>
    <t>Elektrizitätsabgabe</t>
  </si>
  <si>
    <t>Ökostromförderbeitrag**</t>
  </si>
  <si>
    <t>Biomasseförderbeitrag***</t>
  </si>
  <si>
    <t>Umsatzsteuer</t>
  </si>
  <si>
    <t>Bverrechnung EEG</t>
  </si>
  <si>
    <t>Summe (ct/kWh)</t>
  </si>
  <si>
    <t>Ersparnis ct/kWh</t>
  </si>
  <si>
    <t>Ersparnis %</t>
  </si>
  <si>
    <t xml:space="preserve">Ersparnis/Jahr bei Bezug von EEG 1000kWh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</si>
</sst>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#,##0&quot;kWp&quot;\ ;[Red]\-#,##0\ "/>
    <numFmt numFmtId="165" formatCode="&quot;€&quot;\ #,##0.000"/>
    <numFmt numFmtId="166" formatCode="&quot;€&quot;\ #,##0"/>
    <numFmt numFmtId="167" formatCode="#,##0&quot;kW&quot;\ ;[Red]\-#,##0\ "/>
    <numFmt numFmtId="168" formatCode="&quot;€&quot;\ #,##0.0000"/>
    <numFmt numFmtId="169" formatCode="#,##0.00&quot; ct&quot;\ ;[Red]\-#,##0.00"/>
    <numFmt numFmtId="170" formatCode="#,##0.00&quot; ct&quot;\ ;\-#,##0.00&quot; ct&quot;"/>
    <numFmt numFmtId="171" formatCode="&quot;€&quot;\ #,##0.00"/>
    <numFmt numFmtId="172" formatCode="#,##0.00&quot; €&quot;\ ;\-#,##0.00&quot; €&quot;"/>
  </numFmts>
  <fonts count="12" x14ac:knownFonts="1">
    <font>
      <sz val="11"/>
      <color theme="1"/>
      <name val="Aptos Narrow"/>
      <family val="2"/>
      <scheme val="minor"/>
    </font>
    <font>
      <sz val="9"/>
      <color theme="1"/>
      <name val="Verdana"/>
      <family val="2"/>
    </font>
    <font>
      <b/>
      <sz val="16"/>
      <color theme="1"/>
      <name val="Verdana"/>
      <family val="2"/>
    </font>
    <font>
      <sz val="9"/>
      <color rgb="FFFF0000"/>
      <name val="Verdana"/>
      <family val="2"/>
    </font>
    <font>
      <b/>
      <sz val="14"/>
      <color rgb="FFFF0000"/>
      <name val="Verdana"/>
      <family val="2"/>
    </font>
    <font>
      <b/>
      <sz val="14"/>
      <color theme="1"/>
      <name val="Verdana"/>
      <family val="2"/>
    </font>
    <font>
      <sz val="12"/>
      <color theme="1"/>
      <name val="Verdana"/>
      <family val="2"/>
    </font>
    <font>
      <b/>
      <sz val="12"/>
      <color theme="1"/>
      <name val="Verdana"/>
      <family val="2"/>
    </font>
    <font>
      <sz val="12"/>
      <name val="Verdana"/>
      <family val="2"/>
    </font>
    <font>
      <sz val="10"/>
      <color theme="1"/>
      <name val="Verdana"/>
      <family val="2"/>
    </font>
    <font>
      <b/>
      <sz val="18"/>
      <name val="Verdana"/>
      <family val="2"/>
    </font>
    <font>
      <b/>
      <sz val="16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48AE02"/>
        <bgColor indexed="64"/>
      </patternFill>
    </fill>
    <fill>
      <patternFill patternType="solid">
        <fgColor rgb="FFCCECFF"/>
        <bgColor indexed="64"/>
      </patternFill>
    </fill>
  </fills>
  <borders count="21">
    <border>
      <left/>
      <right/>
      <top/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 style="thin">
        <color rgb="FFFF0000"/>
      </left>
      <right/>
      <top/>
      <bottom/>
      <diagonal/>
    </border>
    <border>
      <left/>
      <right style="thin">
        <color rgb="FFFF0000"/>
      </right>
      <top/>
      <bottom/>
      <diagonal/>
    </border>
    <border>
      <left/>
      <right/>
      <top style="thin">
        <color rgb="FFFF0000"/>
      </top>
      <bottom style="thin">
        <color rgb="FFFF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/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2">
    <xf numFmtId="0" fontId="0" fillId="0" borderId="0"/>
    <xf numFmtId="0" fontId="1" fillId="0" borderId="0"/>
  </cellStyleXfs>
  <cellXfs count="67">
    <xf numFmtId="0" fontId="0" fillId="0" borderId="0" xfId="0"/>
    <xf numFmtId="0" fontId="1" fillId="0" borderId="0" xfId="1"/>
    <xf numFmtId="164" fontId="2" fillId="0" borderId="0" xfId="1" applyNumberFormat="1" applyFont="1" applyAlignment="1">
      <alignment horizontal="right"/>
    </xf>
    <xf numFmtId="0" fontId="3" fillId="0" borderId="0" xfId="1" applyFont="1"/>
    <xf numFmtId="9" fontId="4" fillId="0" borderId="0" xfId="1" applyNumberFormat="1" applyFont="1" applyAlignment="1">
      <alignment horizontal="center" vertical="center"/>
    </xf>
    <xf numFmtId="0" fontId="1" fillId="0" borderId="0" xfId="1" applyProtection="1">
      <protection locked="0"/>
    </xf>
    <xf numFmtId="10" fontId="2" fillId="0" borderId="2" xfId="1" applyNumberFormat="1" applyFont="1" applyBorder="1" applyProtection="1">
      <protection locked="0"/>
    </xf>
    <xf numFmtId="10" fontId="2" fillId="0" borderId="0" xfId="1" applyNumberFormat="1" applyFont="1"/>
    <xf numFmtId="164" fontId="2" fillId="0" borderId="0" xfId="1" applyNumberFormat="1" applyFont="1"/>
    <xf numFmtId="0" fontId="6" fillId="0" borderId="0" xfId="1" applyFont="1"/>
    <xf numFmtId="9" fontId="5" fillId="0" borderId="0" xfId="1" applyNumberFormat="1" applyFont="1" applyAlignment="1">
      <alignment horizontal="center" vertical="center"/>
    </xf>
    <xf numFmtId="0" fontId="6" fillId="0" borderId="5" xfId="1" applyFont="1" applyBorder="1" applyAlignment="1">
      <alignment horizontal="center" vertical="center" wrapText="1"/>
    </xf>
    <xf numFmtId="165" fontId="6" fillId="0" borderId="5" xfId="1" applyNumberFormat="1" applyFont="1" applyBorder="1" applyAlignment="1">
      <alignment horizontal="center" vertical="center" wrapText="1"/>
    </xf>
    <xf numFmtId="0" fontId="6" fillId="0" borderId="8" xfId="1" applyFont="1" applyBorder="1" applyAlignment="1">
      <alignment horizontal="center" vertical="center" wrapText="1"/>
    </xf>
    <xf numFmtId="9" fontId="6" fillId="2" borderId="3" xfId="1" applyNumberFormat="1" applyFont="1" applyFill="1" applyBorder="1" applyAlignment="1">
      <alignment horizontal="center" vertical="center"/>
    </xf>
    <xf numFmtId="9" fontId="6" fillId="0" borderId="5" xfId="1" applyNumberFormat="1" applyFont="1" applyBorder="1" applyAlignment="1">
      <alignment horizontal="center" vertical="center"/>
    </xf>
    <xf numFmtId="3" fontId="6" fillId="2" borderId="8" xfId="1" applyNumberFormat="1" applyFont="1" applyFill="1" applyBorder="1" applyAlignment="1">
      <alignment horizontal="center" vertical="center"/>
    </xf>
    <xf numFmtId="3" fontId="6" fillId="4" borderId="8" xfId="1" applyNumberFormat="1" applyFont="1" applyFill="1" applyBorder="1" applyAlignment="1">
      <alignment horizontal="center" vertical="center"/>
    </xf>
    <xf numFmtId="3" fontId="6" fillId="0" borderId="5" xfId="1" applyNumberFormat="1" applyFont="1" applyBorder="1" applyAlignment="1">
      <alignment horizontal="center" vertical="center"/>
    </xf>
    <xf numFmtId="166" fontId="6" fillId="0" borderId="5" xfId="1" applyNumberFormat="1" applyFont="1" applyBorder="1" applyAlignment="1">
      <alignment horizontal="center" vertical="center"/>
    </xf>
    <xf numFmtId="0" fontId="0" fillId="0" borderId="11" xfId="1" applyFont="1" applyBorder="1"/>
    <xf numFmtId="166" fontId="7" fillId="0" borderId="0" xfId="1" applyNumberFormat="1" applyFont="1" applyAlignment="1">
      <alignment horizontal="center" vertical="center"/>
    </xf>
    <xf numFmtId="0" fontId="0" fillId="0" borderId="0" xfId="1" applyFont="1"/>
    <xf numFmtId="0" fontId="1" fillId="0" borderId="11" xfId="1" applyBorder="1"/>
    <xf numFmtId="166" fontId="5" fillId="0" borderId="0" xfId="1" applyNumberFormat="1" applyFont="1" applyAlignment="1">
      <alignment horizontal="center" vertical="center"/>
    </xf>
    <xf numFmtId="167" fontId="2" fillId="0" borderId="1" xfId="1" applyNumberFormat="1" applyFont="1" applyBorder="1" applyProtection="1">
      <protection locked="0"/>
    </xf>
    <xf numFmtId="165" fontId="4" fillId="0" borderId="12" xfId="1" applyNumberFormat="1" applyFont="1" applyBorder="1" applyAlignment="1" applyProtection="1">
      <alignment horizontal="center" vertical="center"/>
      <protection locked="0"/>
    </xf>
    <xf numFmtId="0" fontId="8" fillId="0" borderId="0" xfId="1" applyFont="1" applyAlignment="1">
      <alignment horizontal="center" wrapText="1"/>
    </xf>
    <xf numFmtId="164" fontId="2" fillId="0" borderId="13" xfId="1" applyNumberFormat="1" applyFont="1" applyBorder="1" applyAlignment="1">
      <alignment horizontal="right"/>
    </xf>
    <xf numFmtId="10" fontId="2" fillId="0" borderId="14" xfId="1" applyNumberFormat="1" applyFont="1" applyBorder="1" applyProtection="1">
      <protection locked="0"/>
    </xf>
    <xf numFmtId="0" fontId="1" fillId="0" borderId="0" xfId="1" applyAlignment="1">
      <alignment horizontal="center"/>
    </xf>
    <xf numFmtId="168" fontId="2" fillId="0" borderId="1" xfId="1" applyNumberFormat="1" applyFont="1" applyBorder="1" applyProtection="1">
      <protection locked="0"/>
    </xf>
    <xf numFmtId="168" fontId="2" fillId="0" borderId="2" xfId="1" applyNumberFormat="1" applyFont="1" applyBorder="1" applyProtection="1">
      <protection locked="0"/>
    </xf>
    <xf numFmtId="0" fontId="1" fillId="0" borderId="12" xfId="1" applyBorder="1"/>
    <xf numFmtId="0" fontId="9" fillId="0" borderId="0" xfId="1" applyFont="1" applyAlignment="1">
      <alignment horizontal="center"/>
    </xf>
    <xf numFmtId="0" fontId="9" fillId="0" borderId="3" xfId="1" applyFont="1" applyBorder="1" applyAlignment="1">
      <alignment horizontal="center"/>
    </xf>
    <xf numFmtId="0" fontId="6" fillId="0" borderId="8" xfId="1" applyFont="1" applyBorder="1" applyAlignment="1">
      <alignment horizontal="center" wrapText="1"/>
    </xf>
    <xf numFmtId="166" fontId="6" fillId="0" borderId="6" xfId="1" applyNumberFormat="1" applyFont="1" applyBorder="1" applyAlignment="1">
      <alignment horizontal="center" vertical="center"/>
    </xf>
    <xf numFmtId="0" fontId="6" fillId="0" borderId="15" xfId="1" applyFont="1" applyBorder="1" applyAlignment="1">
      <alignment horizontal="center" vertical="center" wrapText="1"/>
    </xf>
    <xf numFmtId="169" fontId="6" fillId="2" borderId="8" xfId="1" applyNumberFormat="1" applyFont="1" applyFill="1" applyBorder="1" applyAlignment="1">
      <alignment horizontal="center" vertical="center"/>
    </xf>
    <xf numFmtId="169" fontId="6" fillId="4" borderId="8" xfId="1" applyNumberFormat="1" applyFont="1" applyFill="1" applyBorder="1" applyAlignment="1">
      <alignment horizontal="center" vertical="center"/>
    </xf>
    <xf numFmtId="169" fontId="6" fillId="4" borderId="4" xfId="1" applyNumberFormat="1" applyFont="1" applyFill="1" applyBorder="1" applyAlignment="1">
      <alignment horizontal="center" vertical="center"/>
    </xf>
    <xf numFmtId="9" fontId="6" fillId="4" borderId="3" xfId="1" applyNumberFormat="1" applyFont="1" applyFill="1" applyBorder="1" applyAlignment="1">
      <alignment horizontal="center" vertical="center"/>
    </xf>
    <xf numFmtId="9" fontId="6" fillId="4" borderId="16" xfId="1" applyNumberFormat="1" applyFont="1" applyFill="1" applyBorder="1" applyAlignment="1">
      <alignment horizontal="center" vertical="center"/>
    </xf>
    <xf numFmtId="0" fontId="1" fillId="0" borderId="17" xfId="1" applyBorder="1"/>
    <xf numFmtId="166" fontId="5" fillId="0" borderId="18" xfId="1" applyNumberFormat="1" applyFont="1" applyBorder="1" applyAlignment="1">
      <alignment horizontal="center" vertical="center"/>
    </xf>
    <xf numFmtId="0" fontId="6" fillId="0" borderId="9" xfId="1" applyFont="1" applyBorder="1" applyAlignment="1">
      <alignment horizontal="center" vertical="center" wrapText="1"/>
    </xf>
    <xf numFmtId="3" fontId="6" fillId="4" borderId="19" xfId="1" applyNumberFormat="1" applyFont="1" applyFill="1" applyBorder="1" applyAlignment="1">
      <alignment horizontal="center" vertical="center"/>
    </xf>
    <xf numFmtId="0" fontId="6" fillId="5" borderId="8" xfId="1" applyFont="1" applyFill="1" applyBorder="1" applyAlignment="1">
      <alignment horizontal="center" vertical="center" wrapText="1"/>
    </xf>
    <xf numFmtId="169" fontId="8" fillId="0" borderId="8" xfId="1" applyNumberFormat="1" applyFont="1" applyBorder="1" applyAlignment="1">
      <alignment horizontal="center" vertical="center"/>
    </xf>
    <xf numFmtId="169" fontId="8" fillId="4" borderId="8" xfId="1" applyNumberFormat="1" applyFont="1" applyFill="1" applyBorder="1" applyAlignment="1">
      <alignment horizontal="center" vertical="center"/>
    </xf>
    <xf numFmtId="0" fontId="6" fillId="5" borderId="6" xfId="1" applyFont="1" applyFill="1" applyBorder="1" applyAlignment="1">
      <alignment horizontal="center" vertical="center" wrapText="1"/>
    </xf>
    <xf numFmtId="0" fontId="6" fillId="5" borderId="4" xfId="1" applyFont="1" applyFill="1" applyBorder="1" applyAlignment="1">
      <alignment horizontal="center" vertical="center" wrapText="1"/>
    </xf>
    <xf numFmtId="169" fontId="8" fillId="0" borderId="4" xfId="1" applyNumberFormat="1" applyFont="1" applyBorder="1" applyAlignment="1">
      <alignment horizontal="center" vertical="center"/>
    </xf>
    <xf numFmtId="169" fontId="8" fillId="4" borderId="4" xfId="1" applyNumberFormat="1" applyFont="1" applyFill="1" applyBorder="1" applyAlignment="1">
      <alignment horizontal="center" vertical="center"/>
    </xf>
    <xf numFmtId="0" fontId="7" fillId="5" borderId="4" xfId="1" applyFont="1" applyFill="1" applyBorder="1" applyAlignment="1">
      <alignment horizontal="center" vertical="center" wrapText="1"/>
    </xf>
    <xf numFmtId="169" fontId="10" fillId="0" borderId="10" xfId="1" applyNumberFormat="1" applyFont="1" applyBorder="1" applyAlignment="1">
      <alignment horizontal="center" vertical="center"/>
    </xf>
    <xf numFmtId="169" fontId="10" fillId="4" borderId="10" xfId="1" applyNumberFormat="1" applyFont="1" applyFill="1" applyBorder="1" applyAlignment="1">
      <alignment horizontal="center" vertical="center"/>
    </xf>
    <xf numFmtId="0" fontId="7" fillId="5" borderId="20" xfId="1" applyFont="1" applyFill="1" applyBorder="1" applyAlignment="1">
      <alignment horizontal="center" vertical="center" wrapText="1"/>
    </xf>
    <xf numFmtId="170" fontId="10" fillId="0" borderId="20" xfId="1" applyNumberFormat="1" applyFont="1" applyBorder="1" applyAlignment="1">
      <alignment horizontal="center" vertical="center"/>
    </xf>
    <xf numFmtId="170" fontId="10" fillId="4" borderId="20" xfId="1" applyNumberFormat="1" applyFont="1" applyFill="1" applyBorder="1" applyAlignment="1">
      <alignment horizontal="center" vertical="center"/>
    </xf>
    <xf numFmtId="9" fontId="11" fillId="0" borderId="20" xfId="1" applyNumberFormat="1" applyFont="1" applyBorder="1" applyAlignment="1">
      <alignment horizontal="center" vertical="center"/>
    </xf>
    <xf numFmtId="9" fontId="11" fillId="4" borderId="20" xfId="1" applyNumberFormat="1" applyFont="1" applyFill="1" applyBorder="1" applyAlignment="1">
      <alignment horizontal="center" vertical="center"/>
    </xf>
    <xf numFmtId="171" fontId="11" fillId="0" borderId="20" xfId="1" applyNumberFormat="1" applyFont="1" applyBorder="1" applyAlignment="1">
      <alignment horizontal="center" vertical="center"/>
    </xf>
    <xf numFmtId="172" fontId="11" fillId="4" borderId="20" xfId="1" applyNumberFormat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 wrapText="1"/>
    </xf>
    <xf numFmtId="0" fontId="0" fillId="3" borderId="7" xfId="1" applyFont="1" applyFill="1" applyBorder="1" applyAlignment="1">
      <alignment horizontal="center" vertical="center" wrapText="1"/>
    </xf>
  </cellXfs>
  <cellStyles count="2">
    <cellStyle name="Standard" xfId="0" builtinId="0"/>
    <cellStyle name="Standard 6 3" xfId="1" xr:uid="{7BA9A9C9-E511-4251-B98F-C6B710A085C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ED873F-1064-4AD5-80FB-27AB916B5B44}">
  <dimension ref="A2:G30"/>
  <sheetViews>
    <sheetView tabSelected="1" zoomScale="90" zoomScaleNormal="90" workbookViewId="0">
      <selection activeCell="E4" sqref="E4"/>
    </sheetView>
  </sheetViews>
  <sheetFormatPr baseColWidth="10" defaultColWidth="13.140625" defaultRowHeight="11.25" x14ac:dyDescent="0.15"/>
  <cols>
    <col min="1" max="1" width="2.140625" style="1" customWidth="1"/>
    <col min="2" max="2" width="8.7109375" style="1" customWidth="1"/>
    <col min="3" max="3" width="27.5703125" style="1" customWidth="1"/>
    <col min="4" max="6" width="25.85546875" style="1" customWidth="1"/>
    <col min="7" max="7" width="29.7109375" style="1" customWidth="1"/>
    <col min="8" max="16384" width="13.140625" style="1"/>
  </cols>
  <sheetData>
    <row r="2" spans="2:7" ht="19.5" customHeight="1" x14ac:dyDescent="0.25">
      <c r="C2" s="2" t="s">
        <v>2</v>
      </c>
      <c r="D2" s="3" t="s">
        <v>0</v>
      </c>
    </row>
    <row r="4" spans="2:7" ht="19.5" x14ac:dyDescent="0.25">
      <c r="B4" s="8"/>
      <c r="C4" s="4"/>
      <c r="D4" s="2" t="s">
        <v>3</v>
      </c>
      <c r="E4" s="25">
        <v>5000</v>
      </c>
      <c r="F4" s="5"/>
    </row>
    <row r="5" spans="2:7" ht="19.5" x14ac:dyDescent="0.25">
      <c r="B5" s="7"/>
      <c r="D5" s="2" t="s">
        <v>4</v>
      </c>
      <c r="E5" s="6">
        <v>0.5</v>
      </c>
      <c r="F5" s="26"/>
      <c r="G5" s="27"/>
    </row>
    <row r="6" spans="2:7" ht="19.5" x14ac:dyDescent="0.25">
      <c r="B6" s="7"/>
      <c r="D6" s="28" t="s">
        <v>5</v>
      </c>
      <c r="E6" s="29">
        <f>1-E5</f>
        <v>0.5</v>
      </c>
      <c r="F6" s="26"/>
      <c r="G6" s="30"/>
    </row>
    <row r="7" spans="2:7" ht="19.5" x14ac:dyDescent="0.25">
      <c r="B7" s="7"/>
      <c r="D7" s="2" t="s">
        <v>6</v>
      </c>
      <c r="E7" s="31">
        <v>0.17</v>
      </c>
    </row>
    <row r="8" spans="2:7" ht="19.5" x14ac:dyDescent="0.25">
      <c r="B8" s="8"/>
      <c r="D8" s="28" t="s">
        <v>7</v>
      </c>
      <c r="E8" s="32">
        <v>0.1</v>
      </c>
      <c r="F8" s="33"/>
    </row>
    <row r="9" spans="2:7" ht="18" x14ac:dyDescent="0.15">
      <c r="B9" s="10"/>
    </row>
    <row r="10" spans="2:7" ht="15.75" customHeight="1" x14ac:dyDescent="0.15">
      <c r="B10" s="11"/>
    </row>
    <row r="11" spans="2:7" ht="15.75" customHeight="1" x14ac:dyDescent="0.15">
      <c r="B11" s="11"/>
    </row>
    <row r="12" spans="2:7" ht="15" x14ac:dyDescent="0.15">
      <c r="B12" s="12"/>
      <c r="C12" s="3" t="s">
        <v>8</v>
      </c>
    </row>
    <row r="13" spans="2:7" ht="15" x14ac:dyDescent="0.2">
      <c r="B13" s="15"/>
      <c r="D13" s="34" t="s">
        <v>9</v>
      </c>
      <c r="E13" s="35" t="s">
        <v>10</v>
      </c>
      <c r="F13" s="35" t="s">
        <v>11</v>
      </c>
    </row>
    <row r="14" spans="2:7" ht="18" x14ac:dyDescent="0.2">
      <c r="B14" s="18"/>
      <c r="C14" s="4"/>
      <c r="D14" s="36" t="s">
        <v>12</v>
      </c>
      <c r="E14" s="65" t="s">
        <v>13</v>
      </c>
      <c r="F14" s="65" t="s">
        <v>14</v>
      </c>
    </row>
    <row r="15" spans="2:7" ht="30" x14ac:dyDescent="0.2">
      <c r="B15" s="19"/>
      <c r="C15" s="9"/>
      <c r="D15" s="13" t="s">
        <v>15</v>
      </c>
      <c r="E15" s="66"/>
      <c r="F15" s="66"/>
    </row>
    <row r="16" spans="2:7" ht="15" x14ac:dyDescent="0.15">
      <c r="B16" s="37"/>
      <c r="C16" s="38" t="s">
        <v>16</v>
      </c>
      <c r="D16" s="39">
        <f>E7</f>
        <v>0.17</v>
      </c>
      <c r="E16" s="40">
        <f>E8</f>
        <v>0.1</v>
      </c>
      <c r="F16" s="41">
        <f>E8</f>
        <v>0.1</v>
      </c>
    </row>
    <row r="17" spans="1:7" s="22" customFormat="1" ht="15" x14ac:dyDescent="0.25">
      <c r="A17" s="20"/>
      <c r="B17" s="21"/>
      <c r="C17" s="13" t="s">
        <v>1</v>
      </c>
      <c r="D17" s="14">
        <f>E5</f>
        <v>0.5</v>
      </c>
      <c r="E17" s="42">
        <f>E6</f>
        <v>0.5</v>
      </c>
      <c r="F17" s="43">
        <f>E6</f>
        <v>0.5</v>
      </c>
      <c r="G17" s="44"/>
    </row>
    <row r="18" spans="1:7" ht="15.75" customHeight="1" x14ac:dyDescent="0.15">
      <c r="A18" s="23"/>
      <c r="B18" s="45"/>
      <c r="C18" s="46" t="s">
        <v>17</v>
      </c>
      <c r="D18" s="16">
        <f>E4*E5</f>
        <v>2500</v>
      </c>
      <c r="E18" s="17">
        <f>$E$4*$E$6</f>
        <v>2500</v>
      </c>
      <c r="F18" s="47">
        <f>$E$4*$E$6</f>
        <v>2500</v>
      </c>
    </row>
    <row r="19" spans="1:7" ht="27" customHeight="1" x14ac:dyDescent="0.15">
      <c r="A19" s="23"/>
      <c r="B19" s="24"/>
      <c r="C19" s="48" t="s">
        <v>18</v>
      </c>
      <c r="D19" s="49">
        <v>8.7899999999999991</v>
      </c>
      <c r="E19" s="50">
        <f>(D19/100)*63</f>
        <v>5.5376999999999992</v>
      </c>
      <c r="F19" s="50">
        <f>D19</f>
        <v>8.7899999999999991</v>
      </c>
    </row>
    <row r="20" spans="1:7" ht="28.5" customHeight="1" x14ac:dyDescent="0.15">
      <c r="A20" s="23"/>
      <c r="B20" s="10"/>
      <c r="C20" s="51" t="s">
        <v>19</v>
      </c>
      <c r="D20" s="49">
        <v>0.45</v>
      </c>
      <c r="E20" s="50">
        <f>D20</f>
        <v>0.45</v>
      </c>
      <c r="F20" s="50">
        <f>E20</f>
        <v>0.45</v>
      </c>
    </row>
    <row r="21" spans="1:7" ht="27" customHeight="1" x14ac:dyDescent="0.25">
      <c r="A21" s="23"/>
      <c r="B21" s="10"/>
      <c r="C21" s="48" t="s">
        <v>20</v>
      </c>
      <c r="D21" s="49">
        <v>1</v>
      </c>
      <c r="E21" s="50">
        <v>0</v>
      </c>
      <c r="F21" s="50">
        <v>0</v>
      </c>
      <c r="G21" s="22"/>
    </row>
    <row r="22" spans="1:7" ht="21.75" customHeight="1" x14ac:dyDescent="0.25">
      <c r="B22" s="4"/>
      <c r="C22" s="51" t="s">
        <v>21</v>
      </c>
      <c r="D22" s="49">
        <v>0.8</v>
      </c>
      <c r="E22" s="50">
        <v>0</v>
      </c>
      <c r="F22" s="50">
        <v>0</v>
      </c>
      <c r="G22" s="22"/>
    </row>
    <row r="23" spans="1:7" s="22" customFormat="1" ht="30" x14ac:dyDescent="0.25">
      <c r="C23" s="48" t="s">
        <v>22</v>
      </c>
      <c r="D23" s="49">
        <v>0.19520000000000001</v>
      </c>
      <c r="E23" s="50">
        <v>0.19520000000000001</v>
      </c>
      <c r="F23" s="50">
        <v>0.19520000000000001</v>
      </c>
    </row>
    <row r="24" spans="1:7" s="22" customFormat="1" ht="15" x14ac:dyDescent="0.25">
      <c r="C24" s="52" t="s">
        <v>23</v>
      </c>
      <c r="D24" s="49">
        <f>(D16+D19+D20+D21+D22+D23)*0.2</f>
        <v>2.28104</v>
      </c>
      <c r="E24" s="50">
        <f>(E16+E19+E20+E21+E22+E23)*0</f>
        <v>0</v>
      </c>
      <c r="F24" s="50">
        <f>(F16+F19+F20+F21+F22+F23)*0</f>
        <v>0</v>
      </c>
      <c r="G24" s="1"/>
    </row>
    <row r="25" spans="1:7" s="22" customFormat="1" ht="15" x14ac:dyDescent="0.25">
      <c r="C25" s="52" t="s">
        <v>24</v>
      </c>
      <c r="D25" s="53">
        <v>0</v>
      </c>
      <c r="E25" s="54">
        <v>3</v>
      </c>
      <c r="F25" s="54">
        <v>0</v>
      </c>
      <c r="G25" s="1"/>
    </row>
    <row r="26" spans="1:7" ht="23.25" thickBot="1" x14ac:dyDescent="0.25">
      <c r="B26" s="9"/>
      <c r="C26" s="55" t="s">
        <v>25</v>
      </c>
      <c r="D26" s="56">
        <f>SUM(D19:D24)+D16</f>
        <v>13.68624</v>
      </c>
      <c r="E26" s="57">
        <f>SUM(E19:E25)+E16</f>
        <v>9.2828999999999997</v>
      </c>
      <c r="F26" s="57">
        <f>SUM(F19:F25)+F16</f>
        <v>9.5351999999999979</v>
      </c>
    </row>
    <row r="27" spans="1:7" ht="24" thickTop="1" thickBot="1" x14ac:dyDescent="0.2">
      <c r="C27" s="58" t="s">
        <v>26</v>
      </c>
      <c r="D27" s="59">
        <v>0</v>
      </c>
      <c r="E27" s="60">
        <f>-($D$26-E26)</f>
        <v>-4.40334</v>
      </c>
      <c r="F27" s="60">
        <f>-($D$26-F26)</f>
        <v>-4.1510400000000018</v>
      </c>
    </row>
    <row r="28" spans="1:7" ht="21" thickTop="1" thickBot="1" x14ac:dyDescent="0.2">
      <c r="C28" s="58" t="s">
        <v>27</v>
      </c>
      <c r="D28" s="61">
        <f>(D26/D26)-1</f>
        <v>0</v>
      </c>
      <c r="E28" s="62">
        <f>(E26/$D$26)-1</f>
        <v>-0.32173482271244691</v>
      </c>
      <c r="F28" s="62">
        <f>(F26/$D$26)-1</f>
        <v>-0.30330024900922403</v>
      </c>
    </row>
    <row r="29" spans="1:7" ht="46.5" thickTop="1" thickBot="1" x14ac:dyDescent="0.2">
      <c r="C29" s="58" t="s">
        <v>28</v>
      </c>
      <c r="D29" s="63">
        <v>0</v>
      </c>
      <c r="E29" s="64">
        <f>(E27/100)*1000</f>
        <v>-44.0334</v>
      </c>
      <c r="F29" s="64">
        <f>(F27/100)*1000</f>
        <v>-41.510400000000018</v>
      </c>
    </row>
    <row r="30" spans="1:7" ht="12" thickTop="1" x14ac:dyDescent="0.15"/>
  </sheetData>
  <sheetProtection sheet="1" selectLockedCells="1"/>
  <protectedRanges>
    <protectedRange algorithmName="SHA-512" hashValue="QaEdNjzq31x7r/SOVPukIUHxPvMr5IdchEt4z7CUdHngchnU6uqkMang0lS500GpMMb/rW10kZ6VXmqGYxaFgw==" saltValue="lmicvLTwOzVJhmnxhlMOGw==" spinCount="100000" sqref="E4:F6 E7:E8" name="Bereich1"/>
  </protectedRanges>
  <mergeCells count="2">
    <mergeCell ref="E14:E15"/>
    <mergeCell ref="F14:F15"/>
  </mergeCells>
  <pageMargins left="0.7" right="0.7" top="0.75" bottom="0.75" header="0.3" footer="0.3"/>
  <pageSetup paperSize="9" scale="97" orientation="portrait" r:id="rId1"/>
  <headerFooter>
    <oddFooter>&amp;C&amp;D&amp;R&amp;P/&amp;N&amp;L&amp;"Verdana"&amp;9&amp;K000000&amp;K000000&amp;F_x000D_&amp;1#&amp;"Calibri"&amp;10&amp;K000000A1 Classification: Internal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BerBezug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Andreas Proll</dc:creator>
  <cp:lastModifiedBy>Markus Fruehwirth</cp:lastModifiedBy>
  <dcterms:created xsi:type="dcterms:W3CDTF">2026-04-06T09:05:02Z</dcterms:created>
  <dcterms:modified xsi:type="dcterms:W3CDTF">2026-04-06T11:09:44Z</dcterms:modified>
</cp:coreProperties>
</file>